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ummary" sheetId="2" state="visible" r:id="rId4"/>
    <sheet name="P&amp;L" sheetId="3" state="visible" r:id="rId5"/>
    <sheet name="Cash and runway" sheetId="4" state="visible" r:id="rId6"/>
    <sheet name="Team and hiring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<sst xmlns="http://schemas.openxmlformats.org/spreadsheetml/2006/main" count="94" uniqueCount="83">
  <si>
    <t xml:space="preserve">Board pack template: the numbers</t>
  </si>
  <si>
    <t xml:space="preserve">The spreadsheet half of the monthly board pack: headline summary, P&amp;L against last month and budget, cash and runway, and team and hiring.</t>
  </si>
  <si>
    <t xml:space="preserve">How to use it</t>
  </si>
  <si>
    <t xml:space="preserve">1. Fill in the P&amp;L tab first: this month, last month and budget for each line. Variances work themselves out.</t>
  </si>
  <si>
    <t xml:space="preserve">2. Fill in the Cash and runway tab: cash in each account and net burn for the last three months. Runway works itself out.</t>
  </si>
  <si>
    <t xml:space="preserve">3. Fill in the Team and hiring tab.</t>
  </si>
  <si>
    <t xml:space="preserve">4. The Summary tab pulls the three headline numbers through. Add three things that went well, three that didn't, and the one ask.</t>
  </si>
  <si>
    <t xml:space="preserve">5. Paste the Summary into the first page of your board pack. The words for risks and asks go in the document half.</t>
  </si>
  <si>
    <t xml:space="preserve">Cells shaded like this are for you to fill in. Everything else works itself out.</t>
  </si>
  <si>
    <t xml:space="preserve">Example figures are from the blog post (revenue ₹38,40,000 against a budget of ₹35,00,000, net burn ₹11,20,000, runway 13 months). Replace them with yours.</t>
  </si>
  <si>
    <t xml:space="preserve">From the 1936 AI blog: 1936ai.com/blog/board-pack-template</t>
  </si>
  <si>
    <t xml:space="preserve">Last checked 20 October 2026</t>
  </si>
  <si>
    <t xml:space="preserve">1936 AI · Galley Dataroom · Masthead HR · Margin Ledger</t>
  </si>
  <si>
    <t xml:space="preserve">One-page summary</t>
  </si>
  <si>
    <t xml:space="preserve">Headline numbers pull through from the other tabs. Fill in the words.</t>
  </si>
  <si>
    <t xml:space="preserve">Headline</t>
  </si>
  <si>
    <t xml:space="preserve">This month</t>
  </si>
  <si>
    <t xml:space="preserve">Last month</t>
  </si>
  <si>
    <t xml:space="preserve">Budget</t>
  </si>
  <si>
    <t xml:space="preserve">vs budget</t>
  </si>
  <si>
    <t xml:space="preserve">Revenue</t>
  </si>
  <si>
    <t xml:space="preserve">Net burn</t>
  </si>
  <si>
    <t xml:space="preserve">Runway (months, simple)</t>
  </si>
  <si>
    <t xml:space="preserve">Cash at month end</t>
  </si>
  <si>
    <t xml:space="preserve">Operating profit (loss)</t>
  </si>
  <si>
    <t xml:space="preserve">Three things that went well</t>
  </si>
  <si>
    <t xml:space="preserve">1.</t>
  </si>
  <si>
    <t xml:space="preserve">2.</t>
  </si>
  <si>
    <t xml:space="preserve">3.</t>
  </si>
  <si>
    <t xml:space="preserve">Three things that didn't</t>
  </si>
  <si>
    <t xml:space="preserve">The one decision or ask this month</t>
  </si>
  <si>
    <t xml:space="preserve">P&amp;L against last month and budget</t>
  </si>
  <si>
    <t xml:space="preserve">Example figures. Replace them.</t>
  </si>
  <si>
    <t xml:space="preserve">Line</t>
  </si>
  <si>
    <t xml:space="preserve">vs budget %</t>
  </si>
  <si>
    <t xml:space="preserve">Comment</t>
  </si>
  <si>
    <t xml:space="preserve">Cost of sales</t>
  </si>
  <si>
    <t xml:space="preserve">Gross profit</t>
  </si>
  <si>
    <t xml:space="preserve">Gross margin</t>
  </si>
  <si>
    <t xml:space="preserve">Salaries and benefits</t>
  </si>
  <si>
    <t xml:space="preserve">Marketing</t>
  </si>
  <si>
    <t xml:space="preserve">Rent and office</t>
  </si>
  <si>
    <t xml:space="preserve">Software and tools</t>
  </si>
  <si>
    <t xml:space="preserve">Professional fees</t>
  </si>
  <si>
    <t xml:space="preserve">Travel</t>
  </si>
  <si>
    <t xml:space="preserve">Other expenses</t>
  </si>
  <si>
    <t xml:space="preserve">Total operating costs</t>
  </si>
  <si>
    <t xml:space="preserve">For costs, "vs budget" is budget minus actual, so a positive number means you spent less than planned.</t>
  </si>
  <si>
    <t xml:space="preserve">Cash and runway</t>
  </si>
  <si>
    <t xml:space="preserve">Cash at month end, net burn and runway. Example figures.</t>
  </si>
  <si>
    <t xml:space="preserve">[Bank 1] current account</t>
  </si>
  <si>
    <t xml:space="preserve">[Bank 2] current account</t>
  </si>
  <si>
    <t xml:space="preserve">Payment gateway balance</t>
  </si>
  <si>
    <t xml:space="preserve">Total cash</t>
  </si>
  <si>
    <t xml:space="preserve">Net burn this month</t>
  </si>
  <si>
    <t xml:space="preserve">Net burn last month</t>
  </si>
  <si>
    <t xml:space="preserve">Net burn two months ago</t>
  </si>
  <si>
    <t xml:space="preserve">Three-month average net burn</t>
  </si>
  <si>
    <t xml:space="preserve">Runway</t>
  </si>
  <si>
    <t xml:space="preserve">Simple runway (months)</t>
  </si>
  <si>
    <t xml:space="preserve">Cash ÷ three-month average net burn</t>
  </si>
  <si>
    <t xml:space="preserve">Planned runway (months)</t>
  </si>
  <si>
    <t xml:space="preserve">From your runway calculator, with approved hires and one-off costs</t>
  </si>
  <si>
    <t xml:space="preserve">Watch list</t>
  </si>
  <si>
    <t xml:space="preserve">Money owed to you that is overdue</t>
  </si>
  <si>
    <t xml:space="preserve">Big payments due in the next 30 days</t>
  </si>
  <si>
    <t xml:space="preserve">Team and hiring</t>
  </si>
  <si>
    <t xml:space="preserve">Headcount at start of month</t>
  </si>
  <si>
    <t xml:space="preserve">Joiners</t>
  </si>
  <si>
    <t xml:space="preserve">Leavers</t>
  </si>
  <si>
    <t xml:space="preserve">Headcount at month end</t>
  </si>
  <si>
    <t xml:space="preserve">Open roles</t>
  </si>
  <si>
    <t xml:space="preserve">Role</t>
  </si>
  <si>
    <t xml:space="preserve">Team</t>
  </si>
  <si>
    <t xml:space="preserve">Stage</t>
  </si>
  <si>
    <t xml:space="preserve">Target start</t>
  </si>
  <si>
    <t xml:space="preserve">Notes</t>
  </si>
  <si>
    <t xml:space="preserve">[Senior backend engineer]</t>
  </si>
  <si>
    <t xml:space="preserve">Product</t>
  </si>
  <si>
    <t xml:space="preserve">Interviews</t>
  </si>
  <si>
    <t xml:space="preserve">Example row</t>
  </si>
  <si>
    <t xml:space="preserve">Key person risk</t>
  </si>
  <si>
    <t xml:space="preserve">Someone critical leaving, or a role empty for too long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</si>
</sst>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&gt;=10000000]\₹##\,##\,##\,##0;[&gt;=100000]\₹##\,##\,##0;\₹#,##0"/>
    <numFmt numFmtId="166" formatCode="0.0"/>
    <numFmt numFmtId="167" formatCode="0.0%"/>
    <numFmt numFmtId="168" formatCode="0"/>
    <numFmt numFmtId="169" formatCode="d\ mmm\ yyyy"/>
    <numFmt numFmtId="170" formatCode="@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1414"/>
      <name val="Arial"/>
      <family val="0"/>
      <charset val="1"/>
    </font>
    <font>
      <sz val="11"/>
      <color rgb="FF3D3C39"/>
      <name val="Arial"/>
      <family val="0"/>
      <charset val="1"/>
    </font>
    <font>
      <b val="true"/>
      <sz val="12"/>
      <color rgb="FF141414"/>
      <name val="Arial"/>
      <family val="0"/>
      <charset val="1"/>
    </font>
    <font>
      <sz val="10"/>
      <color rgb="FF141414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b val="true"/>
      <sz val="9"/>
      <color rgb="FFE8452C"/>
      <name val="Arial"/>
      <family val="0"/>
      <charset val="1"/>
    </font>
    <font>
      <b val="true"/>
      <sz val="14"/>
      <color rgb="FF141414"/>
      <name val="Arial"/>
      <family val="0"/>
      <charset val="1"/>
    </font>
    <font>
      <i val="true"/>
      <sz val="9"/>
      <color rgb="FF6F6E6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E8452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E5"/>
        <bgColor rgb="FFF3F2EE"/>
      </patternFill>
    </fill>
    <fill>
      <patternFill patternType="solid">
        <fgColor rgb="FF141414"/>
        <bgColor rgb="FF000000"/>
      </patternFill>
    </fill>
    <fill>
      <patternFill patternType="solid">
        <fgColor rgb="FFF3F2EE"/>
        <bgColor rgb="FFFFF4E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AD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5"/>
      <rgbColor rgb="FFF3F2EE"/>
      <rgbColor rgb="FF660066"/>
      <rgbColor rgb="FFFF8080"/>
      <rgbColor rgb="FF0066CC"/>
      <rgbColor rgb="FFDAD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452C"/>
      <rgbColor rgb="FF6F6E6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3D3C3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26.8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9" customFormat="false" ht="23.85" hidden="false" customHeight="false" outlineLevel="0" collapsed="false">
      <c r="B9" s="4" t="s">
        <v>6</v>
      </c>
    </row>
    <row r="10" customFormat="false" ht="15" hidden="false" customHeight="false" outlineLevel="0" collapsed="false">
      <c r="B10" s="4" t="s">
        <v>7</v>
      </c>
    </row>
    <row r="12" customFormat="false" ht="15" hidden="false" customHeight="false" outlineLevel="0" collapsed="false">
      <c r="B12" s="5" t="s">
        <v>8</v>
      </c>
    </row>
    <row r="14" customFormat="false" ht="23.85" hidden="false" customHeight="false" outlineLevel="0" collapsed="false">
      <c r="B14" s="4" t="s">
        <v>9</v>
      </c>
    </row>
    <row r="16" customFormat="false" ht="15" hidden="false" customHeight="false" outlineLevel="0" collapsed="false">
      <c r="B16" s="6" t="s">
        <v>10</v>
      </c>
    </row>
    <row r="17" customFormat="false" ht="15" hidden="false" customHeight="false" outlineLevel="0" collapsed="false">
      <c r="B17" s="7" t="s">
        <v>11</v>
      </c>
    </row>
    <row r="19" customFormat="false" ht="15" hidden="false" customHeight="false" outlineLevel="0" collapsed="false">
      <c r="B19" s="8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18"/>
  </cols>
  <sheetData>
    <row r="1" customFormat="false" ht="17.35" hidden="false" customHeight="false" outlineLevel="0" collapsed="false">
      <c r="A1" s="9" t="s">
        <v>13</v>
      </c>
    </row>
    <row r="2" customFormat="false" ht="15" hidden="false" customHeight="false" outlineLevel="0" collapsed="false">
      <c r="A2" s="10" t="s">
        <v>14</v>
      </c>
    </row>
    <row r="4" customFormat="false" ht="30" hidden="false" customHeight="true" outlineLevel="0" collapsed="false">
      <c r="A4" s="11" t="s">
        <v>15</v>
      </c>
      <c r="B4" s="11" t="s">
        <v>16</v>
      </c>
      <c r="C4" s="11" t="s">
        <v>17</v>
      </c>
      <c r="D4" s="11" t="s">
        <v>18</v>
      </c>
      <c r="E4" s="11" t="s">
        <v>19</v>
      </c>
    </row>
    <row r="5" customFormat="false" ht="15" hidden="false" customHeight="false" outlineLevel="0" collapsed="false">
      <c r="A5" s="12" t="s">
        <v>20</v>
      </c>
      <c r="B5" s="13" t="n">
        <f aca="false">'P&amp;L'!B5</f>
        <v>3840000</v>
      </c>
      <c r="C5" s="13" t="n">
        <f aca="false">'P&amp;L'!C5</f>
        <v>3610000</v>
      </c>
      <c r="D5" s="13" t="n">
        <f aca="false">'P&amp;L'!D5</f>
        <v>3500000</v>
      </c>
      <c r="E5" s="13" t="n">
        <f aca="false">B5-D5</f>
        <v>340000</v>
      </c>
    </row>
    <row r="6" customFormat="false" ht="15" hidden="false" customHeight="false" outlineLevel="0" collapsed="false">
      <c r="A6" s="12" t="s">
        <v>21</v>
      </c>
      <c r="B6" s="13" t="n">
        <f aca="false">'Cash and runway'!B11</f>
        <v>1120000</v>
      </c>
      <c r="C6" s="13" t="n">
        <f aca="false">'Cash and runway'!B12</f>
        <v>1100000</v>
      </c>
      <c r="D6" s="14"/>
      <c r="E6" s="12"/>
    </row>
    <row r="7" customFormat="false" ht="15" hidden="false" customHeight="false" outlineLevel="0" collapsed="false">
      <c r="A7" s="12" t="s">
        <v>22</v>
      </c>
      <c r="B7" s="15" t="n">
        <f aca="false">'Cash and runway'!B17</f>
        <v>13.0326409495549</v>
      </c>
      <c r="C7" s="12"/>
      <c r="D7" s="12"/>
      <c r="E7" s="12"/>
    </row>
    <row r="8" customFormat="false" ht="15" hidden="false" customHeight="false" outlineLevel="0" collapsed="false">
      <c r="A8" s="12" t="s">
        <v>23</v>
      </c>
      <c r="B8" s="13" t="n">
        <f aca="false">'Cash and runway'!B8</f>
        <v>14640000</v>
      </c>
      <c r="C8" s="12"/>
      <c r="D8" s="12"/>
      <c r="E8" s="12"/>
    </row>
    <row r="9" customFormat="false" ht="15" hidden="false" customHeight="false" outlineLevel="0" collapsed="false">
      <c r="A9" s="12" t="s">
        <v>24</v>
      </c>
      <c r="B9" s="13" t="n">
        <f aca="false">'P&amp;L'!B17</f>
        <v>-1120000</v>
      </c>
      <c r="C9" s="13" t="n">
        <f aca="false">'P&amp;L'!C17</f>
        <v>-1075000</v>
      </c>
      <c r="D9" s="13" t="n">
        <f aca="false">'P&amp;L'!D17</f>
        <v>-1400000</v>
      </c>
      <c r="E9" s="13" t="n">
        <f aca="false">B9-D9</f>
        <v>280000</v>
      </c>
    </row>
    <row r="11" customFormat="false" ht="15" hidden="false" customHeight="false" outlineLevel="0" collapsed="false">
      <c r="A11" s="3" t="s">
        <v>25</v>
      </c>
    </row>
    <row r="12" customFormat="false" ht="15" hidden="false" customHeight="false" outlineLevel="0" collapsed="false">
      <c r="A12" s="7" t="s">
        <v>26</v>
      </c>
      <c r="B12" s="16"/>
      <c r="C12" s="16"/>
      <c r="D12" s="16"/>
      <c r="E12" s="16"/>
    </row>
    <row r="13" customFormat="false" ht="15" hidden="false" customHeight="false" outlineLevel="0" collapsed="false">
      <c r="A13" s="7" t="s">
        <v>27</v>
      </c>
      <c r="B13" s="16"/>
      <c r="C13" s="16"/>
      <c r="D13" s="16"/>
      <c r="E13" s="16"/>
    </row>
    <row r="14" customFormat="false" ht="15" hidden="false" customHeight="false" outlineLevel="0" collapsed="false">
      <c r="A14" s="7" t="s">
        <v>28</v>
      </c>
      <c r="B14" s="16"/>
      <c r="C14" s="16"/>
      <c r="D14" s="16"/>
      <c r="E14" s="16"/>
    </row>
    <row r="16" customFormat="false" ht="15" hidden="false" customHeight="false" outlineLevel="0" collapsed="false">
      <c r="A16" s="3" t="s">
        <v>29</v>
      </c>
    </row>
    <row r="17" customFormat="false" ht="15" hidden="false" customHeight="false" outlineLevel="0" collapsed="false">
      <c r="A17" s="7" t="s">
        <v>26</v>
      </c>
      <c r="B17" s="16"/>
      <c r="C17" s="16"/>
      <c r="D17" s="16"/>
      <c r="E17" s="16"/>
    </row>
    <row r="18" customFormat="false" ht="15" hidden="false" customHeight="false" outlineLevel="0" collapsed="false">
      <c r="A18" s="7" t="s">
        <v>27</v>
      </c>
      <c r="B18" s="16"/>
      <c r="C18" s="16"/>
      <c r="D18" s="16"/>
      <c r="E18" s="16"/>
    </row>
    <row r="19" customFormat="false" ht="15" hidden="false" customHeight="false" outlineLevel="0" collapsed="false">
      <c r="A19" s="7" t="s">
        <v>28</v>
      </c>
      <c r="B19" s="16"/>
      <c r="C19" s="16"/>
      <c r="D19" s="16"/>
      <c r="E19" s="16"/>
    </row>
    <row r="21" customFormat="false" ht="15" hidden="false" customHeight="false" outlineLevel="0" collapsed="false">
      <c r="A21" s="3" t="s">
        <v>30</v>
      </c>
    </row>
    <row r="22" customFormat="false" ht="15" hidden="false" customHeight="false" outlineLevel="0" collapsed="false">
      <c r="A22" s="7"/>
      <c r="B22" s="16"/>
      <c r="C22" s="16"/>
      <c r="D22" s="16"/>
      <c r="E22" s="16"/>
    </row>
  </sheetData>
  <mergeCells count="7">
    <mergeCell ref="B12:E12"/>
    <mergeCell ref="B13:E13"/>
    <mergeCell ref="B14:E14"/>
    <mergeCell ref="B17:E17"/>
    <mergeCell ref="B18:E18"/>
    <mergeCell ref="B19:E19"/>
    <mergeCell ref="B22:E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16"/>
    <col collapsed="false" customWidth="true" hidden="false" outlineLevel="0" max="6" min="6" style="0" width="12"/>
    <col collapsed="false" customWidth="true" hidden="false" outlineLevel="0" max="7" min="7" style="0" width="40"/>
  </cols>
  <sheetData>
    <row r="1" customFormat="false" ht="17.35" hidden="false" customHeight="false" outlineLevel="0" collapsed="false">
      <c r="A1" s="9" t="s">
        <v>31</v>
      </c>
    </row>
    <row r="2" customFormat="false" ht="15" hidden="false" customHeight="false" outlineLevel="0" collapsed="false">
      <c r="A2" s="10" t="s">
        <v>32</v>
      </c>
    </row>
    <row r="4" customFormat="false" ht="30" hidden="false" customHeight="true" outlineLevel="0" collapsed="false">
      <c r="A4" s="11" t="s">
        <v>33</v>
      </c>
      <c r="B4" s="11" t="s">
        <v>16</v>
      </c>
      <c r="C4" s="11" t="s">
        <v>17</v>
      </c>
      <c r="D4" s="11" t="s">
        <v>18</v>
      </c>
      <c r="E4" s="11" t="s">
        <v>19</v>
      </c>
      <c r="F4" s="11" t="s">
        <v>34</v>
      </c>
      <c r="G4" s="11" t="s">
        <v>35</v>
      </c>
    </row>
    <row r="5" customFormat="false" ht="15" hidden="false" customHeight="false" outlineLevel="0" collapsed="false">
      <c r="A5" s="12" t="s">
        <v>20</v>
      </c>
      <c r="B5" s="17" t="n">
        <v>3840000</v>
      </c>
      <c r="C5" s="17" t="n">
        <v>3610000</v>
      </c>
      <c r="D5" s="17" t="n">
        <v>3500000</v>
      </c>
      <c r="E5" s="13" t="n">
        <f aca="false">B5-D5</f>
        <v>340000</v>
      </c>
      <c r="F5" s="18" t="n">
        <f aca="false">IF(D5=0,"",B5/D5-1)</f>
        <v>0.0971428571428572</v>
      </c>
      <c r="G5" s="14"/>
    </row>
    <row r="6" customFormat="false" ht="15" hidden="false" customHeight="false" outlineLevel="0" collapsed="false">
      <c r="A6" s="12" t="s">
        <v>36</v>
      </c>
      <c r="B6" s="17" t="n">
        <v>920000</v>
      </c>
      <c r="C6" s="17" t="n">
        <v>880000</v>
      </c>
      <c r="D6" s="17" t="n">
        <v>850000</v>
      </c>
      <c r="E6" s="13" t="n">
        <f aca="false">B6-D6</f>
        <v>70000</v>
      </c>
      <c r="F6" s="18" t="n">
        <f aca="false">IF(D6=0,"",B6/D6-1)</f>
        <v>0.0823529411764705</v>
      </c>
      <c r="G6" s="14"/>
    </row>
    <row r="7" customFormat="false" ht="15" hidden="false" customHeight="false" outlineLevel="0" collapsed="false">
      <c r="A7" s="19" t="s">
        <v>37</v>
      </c>
      <c r="B7" s="20" t="n">
        <f aca="false">B5-B6</f>
        <v>2920000</v>
      </c>
      <c r="C7" s="20" t="n">
        <f aca="false">C5-C6</f>
        <v>2730000</v>
      </c>
      <c r="D7" s="20" t="n">
        <f aca="false">D5-D6</f>
        <v>2650000</v>
      </c>
      <c r="E7" s="20" t="n">
        <f aca="false">B7-D7</f>
        <v>270000</v>
      </c>
      <c r="F7" s="21" t="n">
        <f aca="false">IF(D7=0,"",B7/D7-1)</f>
        <v>0.10188679245283</v>
      </c>
      <c r="G7" s="19"/>
    </row>
    <row r="8" customFormat="false" ht="15" hidden="false" customHeight="false" outlineLevel="0" collapsed="false">
      <c r="A8" s="12" t="s">
        <v>38</v>
      </c>
      <c r="B8" s="18" t="n">
        <f aca="false">IF(B5=0,"",B7/B5)</f>
        <v>0.760416666666667</v>
      </c>
      <c r="C8" s="18" t="n">
        <f aca="false">IF(C5=0,"",C7/C5)</f>
        <v>0.756232686980609</v>
      </c>
      <c r="D8" s="18" t="n">
        <f aca="false">IF(D5=0,"",D7/D5)</f>
        <v>0.757142857142857</v>
      </c>
      <c r="E8" s="12"/>
      <c r="F8" s="12"/>
      <c r="G8" s="12"/>
    </row>
    <row r="9" customFormat="false" ht="15" hidden="false" customHeight="false" outlineLevel="0" collapsed="false">
      <c r="A9" s="12" t="s">
        <v>39</v>
      </c>
      <c r="B9" s="17" t="n">
        <v>2450000</v>
      </c>
      <c r="C9" s="17" t="n">
        <v>2400000</v>
      </c>
      <c r="D9" s="17" t="n">
        <v>2500000</v>
      </c>
      <c r="E9" s="13" t="n">
        <f aca="false">D9-B9</f>
        <v>50000</v>
      </c>
      <c r="F9" s="18" t="n">
        <f aca="false">IF(D9=0,"",D9/B9-1)</f>
        <v>0.0204081632653061</v>
      </c>
      <c r="G9" s="14"/>
    </row>
    <row r="10" customFormat="false" ht="15" hidden="false" customHeight="false" outlineLevel="0" collapsed="false">
      <c r="A10" s="12" t="s">
        <v>40</v>
      </c>
      <c r="B10" s="17" t="n">
        <v>640000</v>
      </c>
      <c r="C10" s="17" t="n">
        <v>520000</v>
      </c>
      <c r="D10" s="17" t="n">
        <v>600000</v>
      </c>
      <c r="E10" s="13" t="n">
        <f aca="false">D10-B10</f>
        <v>-40000</v>
      </c>
      <c r="F10" s="18" t="n">
        <f aca="false">IF(D10=0,"",D10/B10-1)</f>
        <v>-0.0625</v>
      </c>
      <c r="G10" s="14"/>
    </row>
    <row r="11" customFormat="false" ht="15" hidden="false" customHeight="false" outlineLevel="0" collapsed="false">
      <c r="A11" s="12" t="s">
        <v>41</v>
      </c>
      <c r="B11" s="17" t="n">
        <v>380000</v>
      </c>
      <c r="C11" s="17" t="n">
        <v>380000</v>
      </c>
      <c r="D11" s="17" t="n">
        <v>380000</v>
      </c>
      <c r="E11" s="13" t="n">
        <f aca="false">D11-B11</f>
        <v>0</v>
      </c>
      <c r="F11" s="18" t="n">
        <f aca="false">IF(D11=0,"",D11/B11-1)</f>
        <v>0</v>
      </c>
      <c r="G11" s="14"/>
    </row>
    <row r="12" customFormat="false" ht="15" hidden="false" customHeight="false" outlineLevel="0" collapsed="false">
      <c r="A12" s="12" t="s">
        <v>42</v>
      </c>
      <c r="B12" s="17" t="n">
        <v>210000</v>
      </c>
      <c r="C12" s="17" t="n">
        <v>205000</v>
      </c>
      <c r="D12" s="17" t="n">
        <v>220000</v>
      </c>
      <c r="E12" s="13" t="n">
        <f aca="false">D12-B12</f>
        <v>10000</v>
      </c>
      <c r="F12" s="18" t="n">
        <f aca="false">IF(D12=0,"",D12/B12-1)</f>
        <v>0.0476190476190477</v>
      </c>
      <c r="G12" s="14"/>
    </row>
    <row r="13" customFormat="false" ht="15" hidden="false" customHeight="false" outlineLevel="0" collapsed="false">
      <c r="A13" s="12" t="s">
        <v>43</v>
      </c>
      <c r="B13" s="17" t="n">
        <v>150000</v>
      </c>
      <c r="C13" s="17" t="n">
        <v>120000</v>
      </c>
      <c r="D13" s="17" t="n">
        <v>150000</v>
      </c>
      <c r="E13" s="13" t="n">
        <f aca="false">D13-B13</f>
        <v>0</v>
      </c>
      <c r="F13" s="18" t="n">
        <f aca="false">IF(D13=0,"",D13/B13-1)</f>
        <v>0</v>
      </c>
      <c r="G13" s="14"/>
    </row>
    <row r="14" customFormat="false" ht="15" hidden="false" customHeight="false" outlineLevel="0" collapsed="false">
      <c r="A14" s="12" t="s">
        <v>44</v>
      </c>
      <c r="B14" s="17" t="n">
        <v>90000</v>
      </c>
      <c r="C14" s="17" t="n">
        <v>70000</v>
      </c>
      <c r="D14" s="17" t="n">
        <v>100000</v>
      </c>
      <c r="E14" s="13" t="n">
        <f aca="false">D14-B14</f>
        <v>10000</v>
      </c>
      <c r="F14" s="18" t="n">
        <f aca="false">IF(D14=0,"",D14/B14-1)</f>
        <v>0.111111111111111</v>
      </c>
      <c r="G14" s="14"/>
    </row>
    <row r="15" customFormat="false" ht="15" hidden="false" customHeight="false" outlineLevel="0" collapsed="false">
      <c r="A15" s="12" t="s">
        <v>45</v>
      </c>
      <c r="B15" s="17" t="n">
        <v>120000</v>
      </c>
      <c r="C15" s="17" t="n">
        <v>110000</v>
      </c>
      <c r="D15" s="17" t="n">
        <v>100000</v>
      </c>
      <c r="E15" s="13" t="n">
        <f aca="false">D15-B15</f>
        <v>-20000</v>
      </c>
      <c r="F15" s="18" t="n">
        <f aca="false">IF(D15=0,"",D15/B15-1)</f>
        <v>-0.166666666666667</v>
      </c>
      <c r="G15" s="14"/>
    </row>
    <row r="16" customFormat="false" ht="15" hidden="false" customHeight="false" outlineLevel="0" collapsed="false">
      <c r="A16" s="19" t="s">
        <v>46</v>
      </c>
      <c r="B16" s="20" t="n">
        <f aca="false">SUM(B9:B15)</f>
        <v>4040000</v>
      </c>
      <c r="C16" s="20" t="n">
        <f aca="false">SUM(C9:C15)</f>
        <v>3805000</v>
      </c>
      <c r="D16" s="20" t="n">
        <f aca="false">SUM(D9:D15)</f>
        <v>4050000</v>
      </c>
      <c r="E16" s="20" t="n">
        <f aca="false">D16-B16</f>
        <v>10000</v>
      </c>
      <c r="F16" s="21" t="n">
        <f aca="false">IF(B16=0,"",D16/B16-1)</f>
        <v>0.00247524752475248</v>
      </c>
      <c r="G16" s="19"/>
    </row>
    <row r="17" customFormat="false" ht="15" hidden="false" customHeight="false" outlineLevel="0" collapsed="false">
      <c r="A17" s="22" t="s">
        <v>24</v>
      </c>
      <c r="B17" s="23" t="n">
        <f aca="false">B7-B16</f>
        <v>-1120000</v>
      </c>
      <c r="C17" s="23" t="n">
        <f aca="false">C7-C16</f>
        <v>-1075000</v>
      </c>
      <c r="D17" s="23" t="n">
        <f aca="false">D7-D16</f>
        <v>-1400000</v>
      </c>
      <c r="E17" s="23" t="n">
        <f aca="false">B17-D17</f>
        <v>280000</v>
      </c>
      <c r="F17" s="22"/>
      <c r="G17" s="22"/>
    </row>
    <row r="19" customFormat="false" ht="15" hidden="false" customHeight="false" outlineLevel="0" collapsed="false">
      <c r="A19" s="10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8"/>
    <col collapsed="false" customWidth="true" hidden="false" outlineLevel="0" max="4" min="4" style="0" width="46"/>
  </cols>
  <sheetData>
    <row r="1" customFormat="false" ht="17.35" hidden="false" customHeight="false" outlineLevel="0" collapsed="false">
      <c r="A1" s="9" t="s">
        <v>48</v>
      </c>
    </row>
    <row r="2" customFormat="false" ht="15" hidden="false" customHeight="false" outlineLevel="0" collapsed="false">
      <c r="A2" s="10" t="s">
        <v>49</v>
      </c>
    </row>
    <row r="4" customFormat="false" ht="15" hidden="false" customHeight="false" outlineLevel="0" collapsed="false">
      <c r="A4" s="3" t="s">
        <v>23</v>
      </c>
    </row>
    <row r="5" customFormat="false" ht="15" hidden="false" customHeight="false" outlineLevel="0" collapsed="false">
      <c r="A5" s="12" t="s">
        <v>50</v>
      </c>
      <c r="B5" s="24" t="n">
        <v>12200000</v>
      </c>
    </row>
    <row r="6" customFormat="false" ht="15" hidden="false" customHeight="false" outlineLevel="0" collapsed="false">
      <c r="A6" s="12" t="s">
        <v>51</v>
      </c>
      <c r="B6" s="24" t="n">
        <v>2440000</v>
      </c>
    </row>
    <row r="7" customFormat="false" ht="15" hidden="false" customHeight="false" outlineLevel="0" collapsed="false">
      <c r="A7" s="12" t="s">
        <v>52</v>
      </c>
      <c r="B7" s="24" t="n">
        <v>0</v>
      </c>
    </row>
    <row r="8" customFormat="false" ht="15" hidden="false" customHeight="false" outlineLevel="0" collapsed="false">
      <c r="A8" s="22" t="s">
        <v>53</v>
      </c>
      <c r="B8" s="25" t="n">
        <f aca="false">SUM(B5:B7)</f>
        <v>14640000</v>
      </c>
    </row>
    <row r="10" customFormat="false" ht="15" hidden="false" customHeight="false" outlineLevel="0" collapsed="false">
      <c r="A10" s="3" t="s">
        <v>21</v>
      </c>
    </row>
    <row r="11" customFormat="false" ht="15" hidden="false" customHeight="false" outlineLevel="0" collapsed="false">
      <c r="A11" s="12" t="s">
        <v>54</v>
      </c>
      <c r="B11" s="24" t="n">
        <v>1120000</v>
      </c>
    </row>
    <row r="12" customFormat="false" ht="15" hidden="false" customHeight="false" outlineLevel="0" collapsed="false">
      <c r="A12" s="12" t="s">
        <v>55</v>
      </c>
      <c r="B12" s="24" t="n">
        <v>1100000</v>
      </c>
    </row>
    <row r="13" customFormat="false" ht="15" hidden="false" customHeight="false" outlineLevel="0" collapsed="false">
      <c r="A13" s="12" t="s">
        <v>56</v>
      </c>
      <c r="B13" s="24" t="n">
        <v>1150000</v>
      </c>
    </row>
    <row r="14" customFormat="false" ht="15" hidden="false" customHeight="false" outlineLevel="0" collapsed="false">
      <c r="A14" s="22" t="s">
        <v>57</v>
      </c>
      <c r="B14" s="25" t="n">
        <f aca="false">AVERAGE(B11:B13)</f>
        <v>1123333.33333333</v>
      </c>
    </row>
    <row r="16" customFormat="false" ht="15" hidden="false" customHeight="false" outlineLevel="0" collapsed="false">
      <c r="A16" s="3" t="s">
        <v>58</v>
      </c>
    </row>
    <row r="17" customFormat="false" ht="22.35" hidden="false" customHeight="false" outlineLevel="0" collapsed="false">
      <c r="A17" s="22" t="s">
        <v>59</v>
      </c>
      <c r="B17" s="26" t="n">
        <f aca="false">IF(B14&lt;=0,"Not burning",B8/B14)</f>
        <v>13.0326409495549</v>
      </c>
      <c r="C17" s="27" t="s">
        <v>60</v>
      </c>
    </row>
    <row r="18" customFormat="false" ht="43.25" hidden="false" customHeight="false" outlineLevel="0" collapsed="false">
      <c r="A18" s="12" t="s">
        <v>61</v>
      </c>
      <c r="B18" s="28" t="n">
        <v>12</v>
      </c>
      <c r="C18" s="27" t="s">
        <v>62</v>
      </c>
    </row>
    <row r="20" customFormat="false" ht="15" hidden="false" customHeight="false" outlineLevel="0" collapsed="false">
      <c r="A20" s="3" t="s">
        <v>63</v>
      </c>
    </row>
    <row r="21" customFormat="false" ht="15" hidden="false" customHeight="false" outlineLevel="0" collapsed="false">
      <c r="A21" s="12" t="s">
        <v>64</v>
      </c>
      <c r="B21" s="24" t="n">
        <v>0</v>
      </c>
    </row>
    <row r="22" customFormat="false" ht="15" hidden="false" customHeight="false" outlineLevel="0" collapsed="false">
      <c r="A22" s="12" t="s">
        <v>65</v>
      </c>
      <c r="B22" s="24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8"/>
    <col collapsed="false" customWidth="true" hidden="false" outlineLevel="0" max="5" min="5" style="0" width="36"/>
  </cols>
  <sheetData>
    <row r="1" customFormat="false" ht="17.35" hidden="false" customHeight="false" outlineLevel="0" collapsed="false">
      <c r="A1" s="9" t="s">
        <v>66</v>
      </c>
    </row>
    <row r="3" customFormat="false" ht="15" hidden="false" customHeight="false" outlineLevel="0" collapsed="false">
      <c r="A3" s="12" t="s">
        <v>67</v>
      </c>
      <c r="B3" s="29" t="n">
        <v>38</v>
      </c>
    </row>
    <row r="4" customFormat="false" ht="15" hidden="false" customHeight="false" outlineLevel="0" collapsed="false">
      <c r="A4" s="12" t="s">
        <v>68</v>
      </c>
      <c r="B4" s="29" t="n">
        <v>2</v>
      </c>
    </row>
    <row r="5" customFormat="false" ht="15" hidden="false" customHeight="false" outlineLevel="0" collapsed="false">
      <c r="A5" s="12" t="s">
        <v>69</v>
      </c>
      <c r="B5" s="29" t="n">
        <v>1</v>
      </c>
    </row>
    <row r="6" customFormat="false" ht="15" hidden="false" customHeight="false" outlineLevel="0" collapsed="false">
      <c r="A6" s="22" t="s">
        <v>70</v>
      </c>
      <c r="B6" s="30" t="n">
        <f aca="false">B3+B4-B5</f>
        <v>39</v>
      </c>
    </row>
    <row r="8" customFormat="false" ht="15" hidden="false" customHeight="false" outlineLevel="0" collapsed="false">
      <c r="A8" s="3" t="s">
        <v>71</v>
      </c>
    </row>
    <row r="9" customFormat="false" ht="30" hidden="false" customHeight="true" outlineLevel="0" collapsed="false">
      <c r="A9" s="11" t="s">
        <v>72</v>
      </c>
      <c r="B9" s="11" t="s">
        <v>73</v>
      </c>
      <c r="C9" s="11" t="s">
        <v>74</v>
      </c>
      <c r="D9" s="11" t="s">
        <v>75</v>
      </c>
      <c r="E9" s="11" t="s">
        <v>76</v>
      </c>
    </row>
    <row r="10" customFormat="false" ht="15" hidden="false" customHeight="false" outlineLevel="0" collapsed="false">
      <c r="A10" s="14" t="s">
        <v>77</v>
      </c>
      <c r="B10" s="14" t="s">
        <v>78</v>
      </c>
      <c r="C10" s="14" t="s">
        <v>79</v>
      </c>
      <c r="D10" s="31" t="n">
        <f aca="false">DATE(2026,12,1)</f>
        <v>46357</v>
      </c>
      <c r="E10" s="14" t="s">
        <v>80</v>
      </c>
    </row>
    <row r="11" customFormat="false" ht="15" hidden="false" customHeight="false" outlineLevel="0" collapsed="false">
      <c r="A11" s="14"/>
      <c r="B11" s="14"/>
      <c r="C11" s="14"/>
      <c r="D11" s="31"/>
      <c r="E11" s="14"/>
    </row>
    <row r="12" customFormat="false" ht="15" hidden="false" customHeight="false" outlineLevel="0" collapsed="false">
      <c r="A12" s="14"/>
      <c r="B12" s="14"/>
      <c r="C12" s="14"/>
      <c r="D12" s="31"/>
      <c r="E12" s="14"/>
    </row>
    <row r="13" customFormat="false" ht="15" hidden="false" customHeight="false" outlineLevel="0" collapsed="false">
      <c r="A13" s="14"/>
      <c r="B13" s="14"/>
      <c r="C13" s="14"/>
      <c r="D13" s="31"/>
      <c r="E13" s="14"/>
    </row>
    <row r="14" customFormat="false" ht="15" hidden="false" customHeight="false" outlineLevel="0" collapsed="false">
      <c r="A14" s="14"/>
      <c r="B14" s="14"/>
      <c r="C14" s="14"/>
      <c r="D14" s="31"/>
      <c r="E14" s="14"/>
    </row>
    <row r="15" customFormat="false" ht="15" hidden="false" customHeight="false" outlineLevel="0" collapsed="false">
      <c r="A15" s="14"/>
      <c r="B15" s="14"/>
      <c r="C15" s="14"/>
      <c r="D15" s="31"/>
      <c r="E15" s="14"/>
    </row>
    <row r="16" customFormat="false" ht="15" hidden="false" customHeight="false" outlineLevel="0" collapsed="false">
      <c r="A16" s="14"/>
      <c r="B16" s="14"/>
      <c r="C16" s="14"/>
      <c r="D16" s="31"/>
      <c r="E16" s="14"/>
    </row>
    <row r="17" customFormat="false" ht="15" hidden="false" customHeight="false" outlineLevel="0" collapsed="false">
      <c r="A17" s="14"/>
      <c r="B17" s="14"/>
      <c r="C17" s="14"/>
      <c r="D17" s="31"/>
      <c r="E17" s="14"/>
    </row>
    <row r="18" customFormat="false" ht="15" hidden="false" customHeight="false" outlineLevel="0" collapsed="false">
      <c r="A18" s="14"/>
      <c r="B18" s="14"/>
      <c r="C18" s="14"/>
      <c r="D18" s="31"/>
      <c r="E18" s="14"/>
    </row>
    <row r="19" customFormat="false" ht="15" hidden="false" customHeight="false" outlineLevel="0" collapsed="false">
      <c r="A19" s="14"/>
      <c r="B19" s="14"/>
      <c r="C19" s="14"/>
      <c r="D19" s="31"/>
      <c r="E19" s="14"/>
    </row>
    <row r="21" customFormat="false" ht="32.8" hidden="false" customHeight="false" outlineLevel="0" collapsed="false">
      <c r="A21" s="12" t="s">
        <v>81</v>
      </c>
      <c r="B21" s="32"/>
      <c r="C21" s="27" t="s">
        <v>82</v>
      </c>
    </row>
  </sheetData>
  <dataValidations count="1">
    <dataValidation allowBlank="true" error="Pick from the list" errorStyle="stop" errorTitle="Not on the list" operator="between" showDropDown="false" showErrorMessage="false" showInputMessage="false" sqref="C10:C19" type="list">
      <formula1>"Not started,Sourcing,First calls,Interviews,Offer made,Accepted,On hold"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2026-10-20T04:28:01Z</dcterms:created>
  <dc:creator>openpyxl</dc:creator>
  <dc:description/>
  <dc:language>en-US</dc:language>
  <cp:lastModifiedBy/>
  <dcterms:modified xsi:type="dcterms:W3CDTF">2026-10-20T04:28:01Z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